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T:\03_Výběrka\01_Zakázky\2021008-V - KM_Sloup II\1 - zahájení zadávacího řízení\final\P9_Výkaz výměr\"/>
    </mc:Choice>
  </mc:AlternateContent>
  <xr:revisionPtr revIDLastSave="0" documentId="13_ncr:1_{E4C64703-2274-4B59-AD62-4210EA840A4B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Krycí list - výkaz výměr" sheetId="3" r:id="rId1"/>
    <sheet name="kovové prvky" sheetId="1" r:id="rId2"/>
    <sheet name=" kamenné prvky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2" l="1"/>
  <c r="D60" i="2"/>
  <c r="D58" i="2"/>
  <c r="D51" i="2"/>
  <c r="D49" i="2"/>
  <c r="D47" i="2"/>
  <c r="D45" i="2"/>
  <c r="D41" i="2"/>
  <c r="D39" i="2"/>
  <c r="D35" i="2"/>
  <c r="D33" i="2"/>
  <c r="D31" i="2"/>
  <c r="D29" i="2"/>
  <c r="D23" i="2"/>
  <c r="D18" i="2"/>
  <c r="D16" i="2"/>
  <c r="D6" i="2"/>
  <c r="D71" i="2"/>
  <c r="D72" i="2"/>
  <c r="D73" i="2"/>
  <c r="D74" i="2"/>
  <c r="D70" i="2"/>
  <c r="D64" i="2"/>
  <c r="D62" i="2"/>
  <c r="D61" i="2"/>
  <c r="D59" i="2"/>
  <c r="D53" i="2"/>
  <c r="D54" i="2"/>
  <c r="D55" i="2"/>
  <c r="D56" i="2"/>
  <c r="D57" i="2"/>
  <c r="D52" i="2"/>
  <c r="D50" i="2"/>
  <c r="D48" i="2"/>
  <c r="D46" i="2"/>
  <c r="D43" i="2"/>
  <c r="D44" i="2"/>
  <c r="D42" i="2"/>
  <c r="D40" i="2"/>
  <c r="D37" i="2"/>
  <c r="D38" i="2"/>
  <c r="D36" i="2"/>
  <c r="D34" i="2"/>
  <c r="D32" i="2"/>
  <c r="D30" i="2"/>
  <c r="D25" i="2"/>
  <c r="D26" i="2"/>
  <c r="D27" i="2"/>
  <c r="D28" i="2"/>
  <c r="D24" i="2"/>
  <c r="D20" i="2"/>
  <c r="D21" i="2"/>
  <c r="D22" i="2"/>
  <c r="D19" i="2"/>
  <c r="D17" i="2"/>
  <c r="D14" i="2"/>
  <c r="D15" i="2"/>
  <c r="D13" i="2"/>
  <c r="D11" i="2"/>
  <c r="D10" i="2" s="1"/>
  <c r="D9" i="2"/>
  <c r="D8" i="2" s="1"/>
  <c r="D7" i="2"/>
  <c r="D54" i="1"/>
  <c r="D55" i="1" s="1"/>
  <c r="D52" i="1"/>
  <c r="D53" i="1" s="1"/>
  <c r="D50" i="1"/>
  <c r="D51" i="1" s="1"/>
  <c r="D45" i="1"/>
  <c r="D43" i="1"/>
  <c r="D41" i="1"/>
  <c r="D38" i="1"/>
  <c r="D35" i="1"/>
  <c r="D32" i="1"/>
  <c r="D28" i="1"/>
  <c r="D25" i="1"/>
  <c r="D21" i="1"/>
  <c r="D19" i="1"/>
  <c r="D44" i="1"/>
  <c r="D42" i="1"/>
  <c r="D40" i="1"/>
  <c r="D39" i="1"/>
  <c r="D37" i="1"/>
  <c r="D36" i="1"/>
  <c r="D34" i="1"/>
  <c r="D33" i="1"/>
  <c r="D30" i="1"/>
  <c r="D31" i="1"/>
  <c r="D29" i="1"/>
  <c r="D27" i="1"/>
  <c r="D26" i="1"/>
  <c r="D23" i="1"/>
  <c r="D24" i="1"/>
  <c r="D22" i="1"/>
  <c r="D20" i="1"/>
  <c r="D17" i="1"/>
  <c r="D18" i="1"/>
  <c r="D16" i="1"/>
  <c r="D12" i="1"/>
  <c r="D13" i="1"/>
  <c r="D14" i="1"/>
  <c r="D11" i="1"/>
  <c r="D9" i="1"/>
  <c r="D10" i="1" s="1"/>
  <c r="D8" i="1"/>
  <c r="D6" i="1"/>
  <c r="D7" i="1" s="1"/>
  <c r="D15" i="1" l="1"/>
  <c r="D56" i="1"/>
  <c r="D57" i="1" s="1"/>
  <c r="D58" i="1" s="1"/>
  <c r="D69" i="2"/>
  <c r="D75" i="2" s="1"/>
  <c r="D12" i="2"/>
  <c r="D65" i="2" s="1"/>
  <c r="D46" i="1"/>
  <c r="D47" i="1" l="1"/>
  <c r="D48" i="1" s="1"/>
  <c r="D60" i="1" s="1"/>
  <c r="B16" i="3"/>
  <c r="D76" i="2"/>
  <c r="D77" i="2" l="1"/>
  <c r="B17" i="3"/>
  <c r="D66" i="2"/>
  <c r="D67" i="2" l="1"/>
  <c r="D79" i="2" s="1"/>
  <c r="B19" i="3" s="1"/>
  <c r="B18" i="3"/>
</calcChain>
</file>

<file path=xl/sharedStrings.xml><?xml version="1.0" encoding="utf-8"?>
<sst xmlns="http://schemas.openxmlformats.org/spreadsheetml/2006/main" count="158" uniqueCount="139">
  <si>
    <t>Název položky</t>
  </si>
  <si>
    <t>Cena bez DPH</t>
  </si>
  <si>
    <t>spojovací prvky - kotevní systém po obvodu sloupu</t>
  </si>
  <si>
    <t>výroba nových luceren</t>
  </si>
  <si>
    <t>doprava</t>
  </si>
  <si>
    <t>manipulace</t>
  </si>
  <si>
    <t>materiálové a drobné režijní náklady</t>
  </si>
  <si>
    <t xml:space="preserve">- zlacené kovové atributy soch a všechny ostatní kovové prvky (branka, kotevní prvky, atd.) jsou v rozpočtu restaurátora kovů, </t>
  </si>
  <si>
    <t xml:space="preserve">- vnitřní čepy u soch, určených k demontáži, jsou v ceně rest. kamene, </t>
  </si>
  <si>
    <t xml:space="preserve">- svatozáře u všech soch (demontáž, osazení) jsou rovněž v ceně restaurátora kamene (restaurování a zlacení má v rozpočtu restaurátor kovů). </t>
  </si>
  <si>
    <t xml:space="preserve"> Poznámka: </t>
  </si>
  <si>
    <t>1. renovace a doplnění vstupní branky</t>
  </si>
  <si>
    <t xml:space="preserve">3. Bůh Otec - ruka </t>
  </si>
  <si>
    <t xml:space="preserve">4. socha Krista - nový kříž </t>
  </si>
  <si>
    <t xml:space="preserve">    Bůh Otec - svatozář</t>
  </si>
  <si>
    <t xml:space="preserve">    Bůh Otec - žezlo </t>
  </si>
  <si>
    <t xml:space="preserve">    Bůh Otec - kotvící systém</t>
  </si>
  <si>
    <t xml:space="preserve">    socha Krista - svatozář </t>
  </si>
  <si>
    <t xml:space="preserve">    socha Krista - kotvící systém</t>
  </si>
  <si>
    <t>Cena souboru bez DPH</t>
  </si>
  <si>
    <t>Cena položky bez DPH</t>
  </si>
  <si>
    <t xml:space="preserve">2. Duch svatý – holubice </t>
  </si>
  <si>
    <t xml:space="preserve">                             - svatozář</t>
  </si>
  <si>
    <t>Cena Duch svatý celkem</t>
  </si>
  <si>
    <t>Cena Bůh otec celkem</t>
  </si>
  <si>
    <t>Cena socha Krista celkem</t>
  </si>
  <si>
    <t>5. sv. Wolfgang výroba nových atributů</t>
  </si>
  <si>
    <t xml:space="preserve">6. sv. Šebestián - svatozář </t>
  </si>
  <si>
    <t xml:space="preserve">     sv. Šebestián - kotvící systém</t>
  </si>
  <si>
    <t>Cena sv. Šebestián  celkem</t>
  </si>
  <si>
    <t xml:space="preserve">7. sv. Rozálie - svatozář </t>
  </si>
  <si>
    <t xml:space="preserve">    sv. Rozálie - kotvící systém</t>
  </si>
  <si>
    <t>Cena sv. Rozalie  celkem</t>
  </si>
  <si>
    <t xml:space="preserve">8. sv. Karel Boromejský - svatozář </t>
  </si>
  <si>
    <t xml:space="preserve">            kříž s korpusem </t>
  </si>
  <si>
    <t xml:space="preserve">            kotvící systém </t>
  </si>
  <si>
    <t>Cena sv. Karel Boromejský  celkem</t>
  </si>
  <si>
    <t xml:space="preserve">9. sv. Fr. Xaverský - svatozář </t>
  </si>
  <si>
    <t xml:space="preserve">    sv. Fr. Xaverský - kotvící systém</t>
  </si>
  <si>
    <t>Cena sv. Fr. Xaverský   celkem</t>
  </si>
  <si>
    <t xml:space="preserve">10. sv.Anna - svatozář </t>
  </si>
  <si>
    <t xml:space="preserve">       sv. Anna - kotvící systém</t>
  </si>
  <si>
    <t>Cena sv. Anna  celkem</t>
  </si>
  <si>
    <t>11. sv. Eligius – berla</t>
  </si>
  <si>
    <t xml:space="preserve">       sv. Eligius – kotvící systém</t>
  </si>
  <si>
    <t>Cena  sv. Eligius  celkem</t>
  </si>
  <si>
    <t xml:space="preserve">
- sokl balustrády cca 28 bm nerozebírat
(revize funkčnosti kotvení)</t>
  </si>
  <si>
    <t>oplocení staveniště, v-2bm, 60bm</t>
  </si>
  <si>
    <t>doprava- převoz soch do ateliéru a po restaurování zpět (jeřáb, nákladní automobil</t>
  </si>
  <si>
    <t>Cena renovace a doplnění vstupní branky celkem</t>
  </si>
  <si>
    <t>DPH 21%</t>
  </si>
  <si>
    <t>Celkem bez DPH</t>
  </si>
  <si>
    <t>DPH 15 %</t>
  </si>
  <si>
    <t>Celkem včetně 15% DPH</t>
  </si>
  <si>
    <t>Cena sv. Wolfgang celkem</t>
  </si>
  <si>
    <t>Cena spojovací prvky celkem</t>
  </si>
  <si>
    <t>Cena výroba nových luceren celkem</t>
  </si>
  <si>
    <t>Cena dopravy celkem</t>
  </si>
  <si>
    <t>Cena manipulace celkem</t>
  </si>
  <si>
    <t>Cena materiálových a drobných režijních nákladů</t>
  </si>
  <si>
    <t>Celkem včetně 21% DPH</t>
  </si>
  <si>
    <t>obvodový schod cca 31 bm - nerozebírat</t>
  </si>
  <si>
    <t>očištění, výměna poškozených dlaždic, vyrovnání poklesklých dlaždic, přespárování, chemické ošetření</t>
  </si>
  <si>
    <t>2 ks schodů demontáž, výroba kopií (božanovský pískovec), osazení</t>
  </si>
  <si>
    <t>ostatní části schodu restaurovat, bez rozebírání</t>
  </si>
  <si>
    <t>doplnění průzkumu o nová zjištění po postavení lešení a očištění povrchu kamene</t>
  </si>
  <si>
    <t>energie, voda, zařízení staveniště</t>
  </si>
  <si>
    <t>dvě paré s fotodokumentací průběhu práce</t>
  </si>
  <si>
    <t>DPH 15%</t>
  </si>
  <si>
    <t>profilovaná zalamovaná římsa zcela degradovaná</t>
  </si>
  <si>
    <t>3 nárožní voluty pod sochami vyššího patra                                         3 volutové konzoly s krycími římsami pod sochami nižšího patra (revize funkčnosti kotvení)</t>
  </si>
  <si>
    <t>1. Trnož s krycí římsou (dolní římsa podstavec) - Cena celkem</t>
  </si>
  <si>
    <t>2. Podstavec s volutami - Cena celkem</t>
  </si>
  <si>
    <r>
      <t>3.</t>
    </r>
    <r>
      <rPr>
        <b/>
        <sz val="11.5"/>
        <color theme="1"/>
        <rFont val="Calibri"/>
        <family val="2"/>
        <charset val="238"/>
        <scheme val="minor"/>
      </rPr>
      <t xml:space="preserve"> Horní (krycí) římsa podstavce - Cena celkem</t>
    </r>
  </si>
  <si>
    <t>horní (krycí) římsa podstavce</t>
  </si>
  <si>
    <t>4. Středový sloup ( pohledově tvořený třemi sesazenými polosloupy) - Cena celkem</t>
  </si>
  <si>
    <t>patka sloupu - restaurování</t>
  </si>
  <si>
    <t>sloup (ze tří polosloupů)</t>
  </si>
  <si>
    <t>hlavice s devíti hlavičkami andílků, včetně horní římsy hlavice</t>
  </si>
  <si>
    <t>5. Kartuše s nápisy, 3 ks - zavěšené v horní části středového sloupu - Cena celkem</t>
  </si>
  <si>
    <t>snesení, restaurování, revize kotevních prvků a tmelených trhlin, osazení zpět</t>
  </si>
  <si>
    <t>sousoší Ježíše Krista a Boha Otce</t>
  </si>
  <si>
    <t>postava andílka na čelní straně u nohou světců - demontáž, rest., osazení</t>
  </si>
  <si>
    <t>okřídlené hlavičky andílků a obláčky po obvodu krycí římsy hlavice sloupu, demontáž, restaurování, osazení</t>
  </si>
  <si>
    <t>spolupráce s kovářem - uvolnění a osazení kovových kotevních  a pasířských prvků</t>
  </si>
  <si>
    <t>6. Sousoší Ježíše Krista a Boha Otce - Cena celkem</t>
  </si>
  <si>
    <t>socha Wolfganga - demontáž</t>
  </si>
  <si>
    <t>socha Wolfganga - restaurování</t>
  </si>
  <si>
    <t>socha Wolfganga - osazení</t>
  </si>
  <si>
    <t>sokl sochy - demontáž, restaurování, osazení</t>
  </si>
  <si>
    <t>2 andílci na římse - dem., restaurování, osazení</t>
  </si>
  <si>
    <t>restaurování na místě, bez rozebírání</t>
  </si>
  <si>
    <t>demontáž, restaurování, osazení</t>
  </si>
  <si>
    <t>demontáž</t>
  </si>
  <si>
    <t>restaurování</t>
  </si>
  <si>
    <t>osazení</t>
  </si>
  <si>
    <t>9. Socha sv. Anny - Cena celkem</t>
  </si>
  <si>
    <t>11. Socha sv. Šebestiána - Cena celkem</t>
  </si>
  <si>
    <t>10. Socha sv. Eligia - Cena celkem</t>
  </si>
  <si>
    <t>12. Socha sv. Františka Xaverského - Cena celkem</t>
  </si>
  <si>
    <t>8. Socha sv. Rozálie - Cena celkem</t>
  </si>
  <si>
    <t>13. Socha sv. Karla Boromejského - Cena celkem</t>
  </si>
  <si>
    <t>7. Socha sv. Wolfganga vč. soklů a oblaků s hlavičkami andílků po stranách soklu a včetně dvou postav adorujících andílků - Cena celkem</t>
  </si>
  <si>
    <t xml:space="preserve">     sv. Šebestián - šípy</t>
  </si>
  <si>
    <t>sloupky - restaurování na místě</t>
  </si>
  <si>
    <t xml:space="preserve">
- polokuželky – odstranění vadných 19 ks 
                                kopie (božanov. pískovec) 19 ks 
                                osazení kopií 19 ks
                                restaurování zbývajících 5 ks</t>
  </si>
  <si>
    <t xml:space="preserve">
- koule na stojáncích 
                               demontáž 2 ks 
                               restaurování s doplněním profilu pod koulí  2 ks 
                               osazení 2 ks
                                 </t>
  </si>
  <si>
    <t xml:space="preserve">
 - kuželky samostatné – demontáž 44 ks 
                                                 restaurování 18 ks
                                                 kopie (božan.písk.) 26 ks
                                                 osazení 44 ks 
</t>
  </si>
  <si>
    <t xml:space="preserve">
- madlo – celková demontáž cca 28 bm 
                    restaurování 28 bm 
                    osazení 28 bm 
                   </t>
  </si>
  <si>
    <t>doprava pískovce</t>
  </si>
  <si>
    <t>14. Vstupní dokumentace - Cena celkem</t>
  </si>
  <si>
    <t>15. Závěrečná dokumentace - Cena celkem</t>
  </si>
  <si>
    <t>16. Obvodový schod - Cena celkem - nerozebírat</t>
  </si>
  <si>
    <r>
      <t xml:space="preserve">17. </t>
    </r>
    <r>
      <rPr>
        <b/>
        <sz val="11"/>
        <color theme="1"/>
        <rFont val="Calibri"/>
        <family val="2"/>
        <charset val="238"/>
        <scheme val="minor"/>
      </rPr>
      <t>Balustráda - Cena celkem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</si>
  <si>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18. Vnitřní dlažba - Cena celkem</t>
  </si>
  <si>
    <t>19. Obvodový stupeň u paty sloupu - Cena celkem</t>
  </si>
  <si>
    <t>20. Závěrečná dokumentace - Cena celkem</t>
  </si>
  <si>
    <t>21. Režie - Cena celkem</t>
  </si>
  <si>
    <t xml:space="preserve">Sloup Nejsvětější Trojice, Riegrovo náměstí 
výkaz výměr na restaurování kamenných prvků
</t>
  </si>
  <si>
    <t xml:space="preserve">lešení  - montáž, vč. doplňků (sítě, zábrany), demontáž lešení ,doprava lešení,  pronájem </t>
  </si>
  <si>
    <t>Sloup Nejsvětější Trojice – kovové prvky - výkaz výměr</t>
  </si>
  <si>
    <t>*dodvatel doplní ceny do žlutě podbarvených buněk</t>
  </si>
  <si>
    <t>Investor</t>
  </si>
  <si>
    <t>Město Kroměříž</t>
  </si>
  <si>
    <t>Adresa</t>
  </si>
  <si>
    <t>Velké náměstí 115, 767 01 Kroměříž</t>
  </si>
  <si>
    <t>IČO:</t>
  </si>
  <si>
    <t>00287351</t>
  </si>
  <si>
    <t>DIČ:</t>
  </si>
  <si>
    <t>Zhotovitel:</t>
  </si>
  <si>
    <t>Adresa:</t>
  </si>
  <si>
    <t>Rekapitulace celkové ceny</t>
  </si>
  <si>
    <t xml:space="preserve">Cena díla bez DPH </t>
  </si>
  <si>
    <t>Cena díla včetně DPH</t>
  </si>
  <si>
    <t>V ….................................dne…..............................</t>
  </si>
  <si>
    <t>CZ00287351</t>
  </si>
  <si>
    <t>„RESTAUROVÁNÍ SLOUPU NEJSVĚTĚJŠÍ TROJICE, RIEGROVO NÁMĚSTÍ, KROMĚŘÍŽ – OPAKOVANÉ ZADÁNÍ“</t>
  </si>
  <si>
    <t>Celková cena - kovové prvky včetně DPH</t>
  </si>
  <si>
    <t>Celková cena -  kamenné prvky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</si>
</sst>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Kč&quot;;\-#,##0.00\ &quot;Kč&quot;"/>
    <numFmt numFmtId="43" formatCode="_-* #,##0.00_-;\-* #,##0.00_-;_-* &quot;-&quot;??_-;_-@_-"/>
    <numFmt numFmtId="164" formatCode="#,##0.00\ &quot;Kč&quot;"/>
    <numFmt numFmtId="165" formatCode="#,##0.00\ _K_č;\-#,##0.00\ _K_č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FFFF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1" fillId="2" borderId="2" xfId="0" applyFont="1" applyFill="1" applyBorder="1"/>
    <xf numFmtId="164" fontId="1" fillId="2" borderId="1" xfId="0" applyNumberFormat="1" applyFont="1" applyFill="1" applyBorder="1"/>
    <xf numFmtId="0" fontId="1" fillId="0" borderId="0" xfId="0" applyFont="1" applyBorder="1"/>
    <xf numFmtId="164" fontId="1" fillId="0" borderId="0" xfId="0" applyNumberFormat="1" applyFont="1" applyBorder="1"/>
    <xf numFmtId="7" fontId="0" fillId="0" borderId="0" xfId="0" applyNumberFormat="1"/>
    <xf numFmtId="7" fontId="1" fillId="2" borderId="1" xfId="0" applyNumberFormat="1" applyFont="1" applyFill="1" applyBorder="1"/>
    <xf numFmtId="0" fontId="1" fillId="4" borderId="4" xfId="0" applyFont="1" applyFill="1" applyBorder="1"/>
    <xf numFmtId="0" fontId="3" fillId="0" borderId="4" xfId="0" applyFont="1" applyBorder="1"/>
    <xf numFmtId="7" fontId="0" fillId="7" borderId="4" xfId="0" applyNumberFormat="1" applyFont="1" applyFill="1" applyBorder="1"/>
    <xf numFmtId="7" fontId="0" fillId="5" borderId="4" xfId="0" applyNumberFormat="1" applyFont="1" applyFill="1" applyBorder="1"/>
    <xf numFmtId="0" fontId="5" fillId="5" borderId="4" xfId="0" applyFont="1" applyFill="1" applyBorder="1"/>
    <xf numFmtId="7" fontId="1" fillId="5" borderId="4" xfId="0" applyNumberFormat="1" applyFont="1" applyFill="1" applyBorder="1"/>
    <xf numFmtId="0" fontId="0" fillId="0" borderId="4" xfId="0" applyFont="1" applyBorder="1"/>
    <xf numFmtId="0" fontId="1" fillId="5" borderId="4" xfId="0" applyFont="1" applyFill="1" applyBorder="1"/>
    <xf numFmtId="0" fontId="1" fillId="3" borderId="4" xfId="0" applyFont="1" applyFill="1" applyBorder="1"/>
    <xf numFmtId="7" fontId="1" fillId="3" borderId="4" xfId="0" applyNumberFormat="1" applyFont="1" applyFill="1" applyBorder="1"/>
    <xf numFmtId="0" fontId="0" fillId="5" borderId="4" xfId="0" applyFill="1" applyBorder="1"/>
    <xf numFmtId="7" fontId="0" fillId="5" borderId="4" xfId="0" applyNumberFormat="1" applyFill="1" applyBorder="1"/>
    <xf numFmtId="0" fontId="0" fillId="0" borderId="4" xfId="0" applyBorder="1"/>
    <xf numFmtId="0" fontId="0" fillId="7" borderId="0" xfId="0" applyFill="1"/>
    <xf numFmtId="0" fontId="1" fillId="4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wrapText="1"/>
    </xf>
    <xf numFmtId="164" fontId="0" fillId="5" borderId="4" xfId="0" applyNumberFormat="1" applyFill="1" applyBorder="1" applyAlignment="1">
      <alignment vertical="center"/>
    </xf>
    <xf numFmtId="164" fontId="1" fillId="5" borderId="4" xfId="0" applyNumberFormat="1" applyFont="1" applyFill="1" applyBorder="1" applyAlignment="1">
      <alignment vertical="center"/>
    </xf>
    <xf numFmtId="0" fontId="3" fillId="0" borderId="4" xfId="0" applyFont="1" applyBorder="1" applyAlignment="1">
      <alignment wrapText="1"/>
    </xf>
    <xf numFmtId="0" fontId="3" fillId="5" borderId="4" xfId="0" applyFont="1" applyFill="1" applyBorder="1" applyAlignment="1">
      <alignment wrapText="1"/>
    </xf>
    <xf numFmtId="0" fontId="5" fillId="5" borderId="4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>
      <alignment wrapText="1"/>
    </xf>
    <xf numFmtId="0" fontId="1" fillId="5" borderId="4" xfId="0" applyFont="1" applyFill="1" applyBorder="1" applyAlignment="1">
      <alignment wrapText="1"/>
    </xf>
    <xf numFmtId="164" fontId="0" fillId="5" borderId="4" xfId="0" applyNumberFormat="1" applyFont="1" applyFill="1" applyBorder="1" applyAlignment="1">
      <alignment vertical="center"/>
    </xf>
    <xf numFmtId="0" fontId="0" fillId="0" borderId="4" xfId="0" applyFont="1" applyBorder="1" applyAlignment="1">
      <alignment wrapText="1"/>
    </xf>
    <xf numFmtId="164" fontId="0" fillId="7" borderId="4" xfId="0" applyNumberFormat="1" applyFont="1" applyFill="1" applyBorder="1" applyAlignment="1">
      <alignment vertical="center"/>
    </xf>
    <xf numFmtId="0" fontId="0" fillId="5" borderId="4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wrapText="1"/>
    </xf>
    <xf numFmtId="164" fontId="1" fillId="3" borderId="4" xfId="0" applyNumberFormat="1" applyFont="1" applyFill="1" applyBorder="1" applyAlignment="1">
      <alignment vertical="center"/>
    </xf>
    <xf numFmtId="0" fontId="1" fillId="6" borderId="4" xfId="0" applyFont="1" applyFill="1" applyBorder="1" applyAlignment="1">
      <alignment wrapText="1"/>
    </xf>
    <xf numFmtId="164" fontId="1" fillId="6" borderId="4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7" borderId="0" xfId="0" applyFont="1" applyFill="1" applyAlignment="1">
      <alignment vertical="center"/>
    </xf>
    <xf numFmtId="49" fontId="1" fillId="7" borderId="0" xfId="0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4" xfId="0" applyFont="1" applyBorder="1" applyAlignment="1">
      <alignment vertical="center" wrapText="1"/>
    </xf>
    <xf numFmtId="165" fontId="9" fillId="0" borderId="4" xfId="1" applyNumberFormat="1" applyFont="1" applyBorder="1" applyAlignment="1">
      <alignment horizontal="center" vertical="center" wrapText="1"/>
    </xf>
    <xf numFmtId="165" fontId="10" fillId="0" borderId="4" xfId="1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7" fontId="12" fillId="5" borderId="4" xfId="0" applyNumberFormat="1" applyFont="1" applyFill="1" applyBorder="1"/>
    <xf numFmtId="7" fontId="0" fillId="3" borderId="4" xfId="0" applyNumberFormat="1" applyFont="1" applyFill="1" applyBorder="1"/>
    <xf numFmtId="7" fontId="0" fillId="0" borderId="0" xfId="0" applyNumberFormat="1" applyFont="1"/>
    <xf numFmtId="7" fontId="0" fillId="2" borderId="3" xfId="0" applyNumberFormat="1" applyFont="1" applyFill="1" applyBorder="1"/>
    <xf numFmtId="164" fontId="0" fillId="3" borderId="4" xfId="0" applyNumberFormat="1" applyFont="1" applyFill="1" applyBorder="1" applyAlignment="1">
      <alignment vertical="center"/>
    </xf>
    <xf numFmtId="164" fontId="0" fillId="6" borderId="4" xfId="0" applyNumberFormat="1" applyFont="1" applyFill="1" applyBorder="1" applyAlignment="1">
      <alignment vertical="center"/>
    </xf>
    <xf numFmtId="164" fontId="0" fillId="0" borderId="0" xfId="0" applyNumberFormat="1" applyFont="1" applyBorder="1"/>
    <xf numFmtId="164" fontId="0" fillId="2" borderId="3" xfId="0" applyNumberFormat="1" applyFont="1" applyFill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E4A53-39A6-49B5-9263-888D14C40D89}">
  <dimension ref="A1:E25"/>
  <sheetViews>
    <sheetView tabSelected="1" view="pageLayout" topLeftCell="A10" zoomScaleNormal="100" workbookViewId="0">
      <selection activeCell="B16" sqref="B16"/>
    </sheetView>
  </sheetViews>
  <sheetFormatPr defaultRowHeight="14.4" x14ac:dyDescent="0.3"/>
  <cols>
    <col min="1" max="1" width="24.33203125" customWidth="1"/>
    <col min="2" max="2" width="31.77734375" customWidth="1"/>
  </cols>
  <sheetData>
    <row r="1" spans="1:5" ht="30.6" customHeight="1" x14ac:dyDescent="0.3">
      <c r="A1" s="58" t="s">
        <v>136</v>
      </c>
      <c r="B1" s="58"/>
      <c r="C1" s="58"/>
      <c r="D1" s="58"/>
      <c r="E1" s="58"/>
    </row>
    <row r="2" spans="1:5" x14ac:dyDescent="0.3">
      <c r="A2" s="46"/>
      <c r="B2" s="46"/>
    </row>
    <row r="4" spans="1:5" x14ac:dyDescent="0.3">
      <c r="A4" s="47" t="s">
        <v>122</v>
      </c>
      <c r="B4" s="48" t="s">
        <v>123</v>
      </c>
    </row>
    <row r="5" spans="1:5" x14ac:dyDescent="0.3">
      <c r="A5" s="47" t="s">
        <v>124</v>
      </c>
      <c r="B5" s="48" t="s">
        <v>125</v>
      </c>
    </row>
    <row r="6" spans="1:5" x14ac:dyDescent="0.3">
      <c r="A6" s="47" t="s">
        <v>126</v>
      </c>
      <c r="B6" s="49" t="s">
        <v>127</v>
      </c>
    </row>
    <row r="7" spans="1:5" x14ac:dyDescent="0.3">
      <c r="A7" s="47" t="s">
        <v>128</v>
      </c>
      <c r="B7" s="49" t="s">
        <v>135</v>
      </c>
    </row>
    <row r="9" spans="1:5" x14ac:dyDescent="0.3">
      <c r="A9" s="47" t="s">
        <v>129</v>
      </c>
      <c r="B9" s="50"/>
    </row>
    <row r="10" spans="1:5" x14ac:dyDescent="0.3">
      <c r="A10" s="47" t="s">
        <v>130</v>
      </c>
      <c r="B10" s="50"/>
    </row>
    <row r="11" spans="1:5" x14ac:dyDescent="0.3">
      <c r="A11" s="47" t="s">
        <v>126</v>
      </c>
      <c r="B11" s="51"/>
    </row>
    <row r="12" spans="1:5" x14ac:dyDescent="0.3">
      <c r="A12" s="47" t="s">
        <v>128</v>
      </c>
      <c r="B12" s="51"/>
    </row>
    <row r="15" spans="1:5" x14ac:dyDescent="0.3">
      <c r="A15" s="52" t="s">
        <v>131</v>
      </c>
    </row>
    <row r="16" spans="1:5" ht="24.6" customHeight="1" x14ac:dyDescent="0.3">
      <c r="A16" s="56" t="s">
        <v>132</v>
      </c>
      <c r="B16" s="55">
        <f>'kovové prvky'!D46+'kovové prvky'!D56+' kamenné prvky'!D65+' kamenné prvky'!D75</f>
        <v>0</v>
      </c>
    </row>
    <row r="17" spans="1:2" ht="24.6" customHeight="1" x14ac:dyDescent="0.3">
      <c r="A17" s="53" t="s">
        <v>50</v>
      </c>
      <c r="B17" s="54">
        <f>'kovové prvky'!D57+' kamenné prvky'!D76</f>
        <v>0</v>
      </c>
    </row>
    <row r="18" spans="1:2" ht="24.6" customHeight="1" x14ac:dyDescent="0.3">
      <c r="A18" s="53" t="s">
        <v>68</v>
      </c>
      <c r="B18" s="54">
        <f>'kovové prvky'!D47+' kamenné prvky'!D66</f>
        <v>0</v>
      </c>
    </row>
    <row r="19" spans="1:2" ht="29.4" customHeight="1" x14ac:dyDescent="0.3">
      <c r="A19" s="53" t="s">
        <v>133</v>
      </c>
      <c r="B19" s="54">
        <f>'kovové prvky'!D60+' kamenné prvky'!D79</f>
        <v>0</v>
      </c>
    </row>
    <row r="25" spans="1:2" x14ac:dyDescent="0.3">
      <c r="A25" s="57" t="s">
        <v>134</v>
      </c>
      <c r="B25" s="57"/>
    </row>
  </sheetData>
  <mergeCells count="2">
    <mergeCell ref="A25:B25"/>
    <mergeCell ref="A1:E1"/>
  </mergeCells>
  <pageMargins left="0.7" right="0.7" top="0.91666666666666663" bottom="0.78740157499999996" header="0.3" footer="0.3"/>
  <pageSetup paperSize="9" orientation="portrait" r:id="rId1"/>
  <headerFooter>
    <oddHeader>&amp;C&amp;"-,Tučné"Krycí list - výkaz výměr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G62"/>
  <sheetViews>
    <sheetView zoomScale="85" zoomScaleNormal="85" workbookViewId="0">
      <selection activeCell="C21" sqref="C21"/>
    </sheetView>
  </sheetViews>
  <sheetFormatPr defaultRowHeight="14.4" x14ac:dyDescent="0.3"/>
  <cols>
    <col min="2" max="2" width="55.44140625" customWidth="1"/>
    <col min="3" max="3" width="21.21875" customWidth="1"/>
    <col min="4" max="4" width="23.21875" customWidth="1"/>
    <col min="5" max="5" width="12.77734375" customWidth="1"/>
    <col min="6" max="6" width="11.21875" customWidth="1"/>
    <col min="7" max="7" width="23.21875" customWidth="1"/>
  </cols>
  <sheetData>
    <row r="3" spans="2:7" ht="18" x14ac:dyDescent="0.35">
      <c r="B3" s="1" t="s">
        <v>120</v>
      </c>
    </row>
    <row r="5" spans="2:7" x14ac:dyDescent="0.3">
      <c r="B5" s="10" t="s">
        <v>0</v>
      </c>
      <c r="C5" s="10" t="s">
        <v>20</v>
      </c>
      <c r="D5" s="10" t="s">
        <v>19</v>
      </c>
      <c r="E5" s="3"/>
      <c r="F5" s="3"/>
      <c r="G5" s="3"/>
    </row>
    <row r="6" spans="2:7" ht="15" x14ac:dyDescent="0.3">
      <c r="B6" s="11" t="s">
        <v>11</v>
      </c>
      <c r="C6" s="12"/>
      <c r="D6" s="13">
        <f>C6</f>
        <v>0</v>
      </c>
    </row>
    <row r="7" spans="2:7" ht="15" x14ac:dyDescent="0.3">
      <c r="B7" s="14" t="s">
        <v>49</v>
      </c>
      <c r="C7" s="13"/>
      <c r="D7" s="15">
        <f>SUM(D6)</f>
        <v>0</v>
      </c>
    </row>
    <row r="8" spans="2:7" ht="15" x14ac:dyDescent="0.3">
      <c r="B8" s="11" t="s">
        <v>21</v>
      </c>
      <c r="C8" s="12"/>
      <c r="D8" s="13">
        <f>C8</f>
        <v>0</v>
      </c>
    </row>
    <row r="9" spans="2:7" ht="15" x14ac:dyDescent="0.3">
      <c r="B9" s="11" t="s">
        <v>22</v>
      </c>
      <c r="C9" s="12"/>
      <c r="D9" s="13">
        <f>C9</f>
        <v>0</v>
      </c>
    </row>
    <row r="10" spans="2:7" ht="15" x14ac:dyDescent="0.3">
      <c r="B10" s="14" t="s">
        <v>23</v>
      </c>
      <c r="C10" s="59"/>
      <c r="D10" s="15">
        <f>SUM(D8:D9)</f>
        <v>0</v>
      </c>
    </row>
    <row r="11" spans="2:7" ht="15" x14ac:dyDescent="0.3">
      <c r="B11" s="11" t="s">
        <v>12</v>
      </c>
      <c r="C11" s="12"/>
      <c r="D11" s="13">
        <f>C11</f>
        <v>0</v>
      </c>
    </row>
    <row r="12" spans="2:7" ht="15" x14ac:dyDescent="0.3">
      <c r="B12" s="11" t="s">
        <v>14</v>
      </c>
      <c r="C12" s="12"/>
      <c r="D12" s="13">
        <f t="shared" ref="D12:D14" si="0">C12</f>
        <v>0</v>
      </c>
    </row>
    <row r="13" spans="2:7" x14ac:dyDescent="0.3">
      <c r="B13" s="16" t="s">
        <v>15</v>
      </c>
      <c r="C13" s="12"/>
      <c r="D13" s="13">
        <f t="shared" si="0"/>
        <v>0</v>
      </c>
    </row>
    <row r="14" spans="2:7" x14ac:dyDescent="0.3">
      <c r="B14" s="16" t="s">
        <v>16</v>
      </c>
      <c r="C14" s="12"/>
      <c r="D14" s="13">
        <f t="shared" si="0"/>
        <v>0</v>
      </c>
    </row>
    <row r="15" spans="2:7" ht="15" x14ac:dyDescent="0.3">
      <c r="B15" s="14" t="s">
        <v>24</v>
      </c>
      <c r="C15" s="13"/>
      <c r="D15" s="15">
        <f>SUM(D11:D14)</f>
        <v>0</v>
      </c>
    </row>
    <row r="16" spans="2:7" x14ac:dyDescent="0.3">
      <c r="B16" s="16" t="s">
        <v>13</v>
      </c>
      <c r="C16" s="12"/>
      <c r="D16" s="13">
        <f>C16</f>
        <v>0</v>
      </c>
    </row>
    <row r="17" spans="2:4" x14ac:dyDescent="0.3">
      <c r="B17" s="16" t="s">
        <v>17</v>
      </c>
      <c r="C17" s="12"/>
      <c r="D17" s="13">
        <f t="shared" ref="D17:D18" si="1">C17</f>
        <v>0</v>
      </c>
    </row>
    <row r="18" spans="2:4" x14ac:dyDescent="0.3">
      <c r="B18" s="16" t="s">
        <v>18</v>
      </c>
      <c r="C18" s="12"/>
      <c r="D18" s="13">
        <f t="shared" si="1"/>
        <v>0</v>
      </c>
    </row>
    <row r="19" spans="2:4" ht="15" x14ac:dyDescent="0.3">
      <c r="B19" s="14" t="s">
        <v>25</v>
      </c>
      <c r="C19" s="13"/>
      <c r="D19" s="15">
        <f>SUM(D16:D18)</f>
        <v>0</v>
      </c>
    </row>
    <row r="20" spans="2:4" ht="15" x14ac:dyDescent="0.3">
      <c r="B20" s="11" t="s">
        <v>26</v>
      </c>
      <c r="C20" s="12"/>
      <c r="D20" s="13">
        <f>C20</f>
        <v>0</v>
      </c>
    </row>
    <row r="21" spans="2:4" ht="15" x14ac:dyDescent="0.3">
      <c r="B21" s="14" t="s">
        <v>54</v>
      </c>
      <c r="C21" s="13"/>
      <c r="D21" s="15">
        <f>SUM(D20)</f>
        <v>0</v>
      </c>
    </row>
    <row r="22" spans="2:4" ht="15" x14ac:dyDescent="0.3">
      <c r="B22" s="11" t="s">
        <v>27</v>
      </c>
      <c r="C22" s="12"/>
      <c r="D22" s="13">
        <f>C22</f>
        <v>0</v>
      </c>
    </row>
    <row r="23" spans="2:4" ht="15" x14ac:dyDescent="0.3">
      <c r="B23" s="11" t="s">
        <v>103</v>
      </c>
      <c r="C23" s="12"/>
      <c r="D23" s="13">
        <f t="shared" ref="D23:D24" si="2">C23</f>
        <v>0</v>
      </c>
    </row>
    <row r="24" spans="2:4" x14ac:dyDescent="0.3">
      <c r="B24" s="16" t="s">
        <v>28</v>
      </c>
      <c r="C24" s="12"/>
      <c r="D24" s="13">
        <f t="shared" si="2"/>
        <v>0</v>
      </c>
    </row>
    <row r="25" spans="2:4" ht="15" x14ac:dyDescent="0.3">
      <c r="B25" s="14" t="s">
        <v>29</v>
      </c>
      <c r="C25" s="13"/>
      <c r="D25" s="15">
        <f>SUM(D22:D24)</f>
        <v>0</v>
      </c>
    </row>
    <row r="26" spans="2:4" ht="15" x14ac:dyDescent="0.3">
      <c r="B26" s="11" t="s">
        <v>30</v>
      </c>
      <c r="C26" s="12"/>
      <c r="D26" s="13">
        <f>C26</f>
        <v>0</v>
      </c>
    </row>
    <row r="27" spans="2:4" x14ac:dyDescent="0.3">
      <c r="B27" s="16" t="s">
        <v>31</v>
      </c>
      <c r="C27" s="12"/>
      <c r="D27" s="13">
        <f>C27</f>
        <v>0</v>
      </c>
    </row>
    <row r="28" spans="2:4" ht="15" x14ac:dyDescent="0.3">
      <c r="B28" s="14" t="s">
        <v>32</v>
      </c>
      <c r="C28" s="13"/>
      <c r="D28" s="15">
        <f>SUM(D26:D27)</f>
        <v>0</v>
      </c>
    </row>
    <row r="29" spans="2:4" ht="15" x14ac:dyDescent="0.3">
      <c r="B29" s="11" t="s">
        <v>33</v>
      </c>
      <c r="C29" s="12"/>
      <c r="D29" s="13">
        <f>C29</f>
        <v>0</v>
      </c>
    </row>
    <row r="30" spans="2:4" ht="15" x14ac:dyDescent="0.3">
      <c r="B30" s="11" t="s">
        <v>34</v>
      </c>
      <c r="C30" s="12"/>
      <c r="D30" s="13">
        <f t="shared" ref="D30:D31" si="3">C30</f>
        <v>0</v>
      </c>
    </row>
    <row r="31" spans="2:4" ht="15" x14ac:dyDescent="0.3">
      <c r="B31" s="11" t="s">
        <v>35</v>
      </c>
      <c r="C31" s="12"/>
      <c r="D31" s="13">
        <f t="shared" si="3"/>
        <v>0</v>
      </c>
    </row>
    <row r="32" spans="2:4" ht="15" x14ac:dyDescent="0.3">
      <c r="B32" s="14" t="s">
        <v>36</v>
      </c>
      <c r="C32" s="13"/>
      <c r="D32" s="15">
        <f>SUM(D29:D31)</f>
        <v>0</v>
      </c>
    </row>
    <row r="33" spans="2:4" ht="15" x14ac:dyDescent="0.3">
      <c r="B33" s="11" t="s">
        <v>37</v>
      </c>
      <c r="C33" s="12"/>
      <c r="D33" s="13">
        <f>C33</f>
        <v>0</v>
      </c>
    </row>
    <row r="34" spans="2:4" x14ac:dyDescent="0.3">
      <c r="B34" s="16" t="s">
        <v>38</v>
      </c>
      <c r="C34" s="12"/>
      <c r="D34" s="13">
        <f>C34</f>
        <v>0</v>
      </c>
    </row>
    <row r="35" spans="2:4" ht="15" x14ac:dyDescent="0.3">
      <c r="B35" s="14" t="s">
        <v>39</v>
      </c>
      <c r="C35" s="13"/>
      <c r="D35" s="15">
        <f>SUM(D33:D34)</f>
        <v>0</v>
      </c>
    </row>
    <row r="36" spans="2:4" ht="15" x14ac:dyDescent="0.3">
      <c r="B36" s="11" t="s">
        <v>40</v>
      </c>
      <c r="C36" s="12"/>
      <c r="D36" s="13">
        <f>C36</f>
        <v>0</v>
      </c>
    </row>
    <row r="37" spans="2:4" x14ac:dyDescent="0.3">
      <c r="B37" s="16" t="s">
        <v>41</v>
      </c>
      <c r="C37" s="12"/>
      <c r="D37" s="13">
        <f>C37</f>
        <v>0</v>
      </c>
    </row>
    <row r="38" spans="2:4" ht="15" x14ac:dyDescent="0.3">
      <c r="B38" s="14" t="s">
        <v>42</v>
      </c>
      <c r="C38" s="13"/>
      <c r="D38" s="15">
        <f>SUM(D36:D37)</f>
        <v>0</v>
      </c>
    </row>
    <row r="39" spans="2:4" ht="15" x14ac:dyDescent="0.3">
      <c r="B39" s="11" t="s">
        <v>43</v>
      </c>
      <c r="C39" s="12"/>
      <c r="D39" s="13">
        <f>C39</f>
        <v>0</v>
      </c>
    </row>
    <row r="40" spans="2:4" x14ac:dyDescent="0.3">
      <c r="B40" s="16" t="s">
        <v>44</v>
      </c>
      <c r="C40" s="12"/>
      <c r="D40" s="13">
        <f>C40</f>
        <v>0</v>
      </c>
    </row>
    <row r="41" spans="2:4" ht="15" x14ac:dyDescent="0.3">
      <c r="B41" s="14" t="s">
        <v>45</v>
      </c>
      <c r="C41" s="13"/>
      <c r="D41" s="15">
        <f>SUM(D39:D40)</f>
        <v>0</v>
      </c>
    </row>
    <row r="42" spans="2:4" x14ac:dyDescent="0.3">
      <c r="B42" s="16" t="s">
        <v>2</v>
      </c>
      <c r="C42" s="12"/>
      <c r="D42" s="13">
        <f>C42</f>
        <v>0</v>
      </c>
    </row>
    <row r="43" spans="2:4" x14ac:dyDescent="0.3">
      <c r="B43" s="17" t="s">
        <v>55</v>
      </c>
      <c r="C43" s="13"/>
      <c r="D43" s="15">
        <f>SUM(D42)</f>
        <v>0</v>
      </c>
    </row>
    <row r="44" spans="2:4" x14ac:dyDescent="0.3">
      <c r="B44" s="16" t="s">
        <v>3</v>
      </c>
      <c r="C44" s="12"/>
      <c r="D44" s="13">
        <f>C44</f>
        <v>0</v>
      </c>
    </row>
    <row r="45" spans="2:4" x14ac:dyDescent="0.3">
      <c r="B45" s="17" t="s">
        <v>56</v>
      </c>
      <c r="C45" s="13"/>
      <c r="D45" s="15">
        <f>SUM(D44)</f>
        <v>0</v>
      </c>
    </row>
    <row r="46" spans="2:4" x14ac:dyDescent="0.3">
      <c r="B46" s="18" t="s">
        <v>51</v>
      </c>
      <c r="C46" s="60"/>
      <c r="D46" s="19">
        <f>D7+D10+D15+D19+D21+D25+D28+D32+D35+D38+D41+D43+D45</f>
        <v>0</v>
      </c>
    </row>
    <row r="47" spans="2:4" x14ac:dyDescent="0.3">
      <c r="B47" s="18" t="s">
        <v>52</v>
      </c>
      <c r="C47" s="60"/>
      <c r="D47" s="19">
        <f>(D46*0.15)</f>
        <v>0</v>
      </c>
    </row>
    <row r="48" spans="2:4" x14ac:dyDescent="0.3">
      <c r="B48" s="18" t="s">
        <v>53</v>
      </c>
      <c r="C48" s="60"/>
      <c r="D48" s="19">
        <f>D46+D47</f>
        <v>0</v>
      </c>
    </row>
    <row r="49" spans="2:4" x14ac:dyDescent="0.3">
      <c r="B49" s="20"/>
      <c r="C49" s="13"/>
      <c r="D49" s="21"/>
    </row>
    <row r="50" spans="2:4" x14ac:dyDescent="0.3">
      <c r="B50" s="22" t="s">
        <v>4</v>
      </c>
      <c r="C50" s="12"/>
      <c r="D50" s="21">
        <f>C50</f>
        <v>0</v>
      </c>
    </row>
    <row r="51" spans="2:4" x14ac:dyDescent="0.3">
      <c r="B51" s="17" t="s">
        <v>57</v>
      </c>
      <c r="C51" s="13"/>
      <c r="D51" s="15">
        <f>SUM(D50)</f>
        <v>0</v>
      </c>
    </row>
    <row r="52" spans="2:4" x14ac:dyDescent="0.3">
      <c r="B52" s="22" t="s">
        <v>5</v>
      </c>
      <c r="C52" s="12"/>
      <c r="D52" s="21">
        <f>C52</f>
        <v>0</v>
      </c>
    </row>
    <row r="53" spans="2:4" x14ac:dyDescent="0.3">
      <c r="B53" s="17" t="s">
        <v>58</v>
      </c>
      <c r="C53" s="13"/>
      <c r="D53" s="15">
        <f>SUM(D52)</f>
        <v>0</v>
      </c>
    </row>
    <row r="54" spans="2:4" x14ac:dyDescent="0.3">
      <c r="B54" s="22" t="s">
        <v>6</v>
      </c>
      <c r="C54" s="12"/>
      <c r="D54" s="21">
        <f>C54</f>
        <v>0</v>
      </c>
    </row>
    <row r="55" spans="2:4" x14ac:dyDescent="0.3">
      <c r="B55" s="17" t="s">
        <v>59</v>
      </c>
      <c r="C55" s="13"/>
      <c r="D55" s="15">
        <f>SUM(D54)</f>
        <v>0</v>
      </c>
    </row>
    <row r="56" spans="2:4" x14ac:dyDescent="0.3">
      <c r="B56" s="18" t="s">
        <v>51</v>
      </c>
      <c r="C56" s="60"/>
      <c r="D56" s="19">
        <f>D51+D53+D55</f>
        <v>0</v>
      </c>
    </row>
    <row r="57" spans="2:4" x14ac:dyDescent="0.3">
      <c r="B57" s="18" t="s">
        <v>50</v>
      </c>
      <c r="C57" s="60"/>
      <c r="D57" s="19">
        <f>D56*0.21</f>
        <v>0</v>
      </c>
    </row>
    <row r="58" spans="2:4" x14ac:dyDescent="0.3">
      <c r="B58" s="18" t="s">
        <v>60</v>
      </c>
      <c r="C58" s="60"/>
      <c r="D58" s="19">
        <f>D56+D57</f>
        <v>0</v>
      </c>
    </row>
    <row r="59" spans="2:4" ht="15" thickBot="1" x14ac:dyDescent="0.35">
      <c r="C59" s="61"/>
      <c r="D59" s="8"/>
    </row>
    <row r="60" spans="2:4" ht="15" thickBot="1" x14ac:dyDescent="0.35">
      <c r="B60" s="4" t="s">
        <v>137</v>
      </c>
      <c r="C60" s="62"/>
      <c r="D60" s="9">
        <f>D48+D58</f>
        <v>0</v>
      </c>
    </row>
    <row r="62" spans="2:4" x14ac:dyDescent="0.3">
      <c r="B62" s="23" t="s">
        <v>121</v>
      </c>
    </row>
  </sheetData>
  <pageMargins left="0.7" right="0.7" top="0.78740157499999996" bottom="0.78740157499999996" header="0.3" footer="0.3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86"/>
  <sheetViews>
    <sheetView zoomScale="85" zoomScaleNormal="85" workbookViewId="0">
      <selection activeCell="C7" sqref="C7"/>
    </sheetView>
  </sheetViews>
  <sheetFormatPr defaultRowHeight="14.4" x14ac:dyDescent="0.3"/>
  <cols>
    <col min="2" max="2" width="55.44140625" customWidth="1"/>
    <col min="3" max="3" width="21.77734375" customWidth="1"/>
    <col min="4" max="4" width="18.21875" customWidth="1"/>
  </cols>
  <sheetData>
    <row r="3" spans="2:4" ht="46.8" x14ac:dyDescent="0.3">
      <c r="B3" s="2" t="s">
        <v>118</v>
      </c>
    </row>
    <row r="5" spans="2:4" x14ac:dyDescent="0.3">
      <c r="B5" s="10" t="s">
        <v>0</v>
      </c>
      <c r="C5" s="10" t="s">
        <v>20</v>
      </c>
      <c r="D5" s="24" t="s">
        <v>1</v>
      </c>
    </row>
    <row r="6" spans="2:4" ht="17.25" customHeight="1" x14ac:dyDescent="0.3">
      <c r="B6" s="25" t="s">
        <v>71</v>
      </c>
      <c r="C6" s="35"/>
      <c r="D6" s="27">
        <f>SUM(D7)</f>
        <v>0</v>
      </c>
    </row>
    <row r="7" spans="2:4" ht="15" x14ac:dyDescent="0.3">
      <c r="B7" s="28" t="s">
        <v>69</v>
      </c>
      <c r="C7" s="37"/>
      <c r="D7" s="26">
        <f>C7</f>
        <v>0</v>
      </c>
    </row>
    <row r="8" spans="2:4" ht="15" x14ac:dyDescent="0.3">
      <c r="B8" s="25" t="s">
        <v>72</v>
      </c>
      <c r="C8" s="35"/>
      <c r="D8" s="27">
        <f>SUM(D9)</f>
        <v>0</v>
      </c>
    </row>
    <row r="9" spans="2:4" ht="44.25" customHeight="1" x14ac:dyDescent="0.3">
      <c r="B9" s="28" t="s">
        <v>70</v>
      </c>
      <c r="C9" s="37"/>
      <c r="D9" s="26">
        <f>C9</f>
        <v>0</v>
      </c>
    </row>
    <row r="10" spans="2:4" ht="15" x14ac:dyDescent="0.3">
      <c r="B10" s="29" t="s">
        <v>73</v>
      </c>
      <c r="C10" s="35"/>
      <c r="D10" s="27">
        <f>SUM(D11)</f>
        <v>0</v>
      </c>
    </row>
    <row r="11" spans="2:4" ht="15" x14ac:dyDescent="0.3">
      <c r="B11" s="28" t="s">
        <v>74</v>
      </c>
      <c r="C11" s="37"/>
      <c r="D11" s="26">
        <f>C11</f>
        <v>0</v>
      </c>
    </row>
    <row r="12" spans="2:4" ht="30" x14ac:dyDescent="0.3">
      <c r="B12" s="30" t="s">
        <v>75</v>
      </c>
      <c r="C12" s="35"/>
      <c r="D12" s="27">
        <f>SUM(D13:D15)</f>
        <v>0</v>
      </c>
    </row>
    <row r="13" spans="2:4" ht="15" x14ac:dyDescent="0.3">
      <c r="B13" s="31" t="s">
        <v>76</v>
      </c>
      <c r="C13" s="37"/>
      <c r="D13" s="26">
        <f>C13</f>
        <v>0</v>
      </c>
    </row>
    <row r="14" spans="2:4" ht="15" x14ac:dyDescent="0.3">
      <c r="B14" s="31" t="s">
        <v>77</v>
      </c>
      <c r="C14" s="37"/>
      <c r="D14" s="26">
        <f t="shared" ref="D14:D15" si="0">C14</f>
        <v>0</v>
      </c>
    </row>
    <row r="15" spans="2:4" ht="16.5" customHeight="1" x14ac:dyDescent="0.3">
      <c r="B15" s="32" t="s">
        <v>78</v>
      </c>
      <c r="C15" s="37"/>
      <c r="D15" s="26">
        <f t="shared" si="0"/>
        <v>0</v>
      </c>
    </row>
    <row r="16" spans="2:4" ht="30" x14ac:dyDescent="0.3">
      <c r="B16" s="25" t="s">
        <v>79</v>
      </c>
      <c r="C16" s="35"/>
      <c r="D16" s="27">
        <f>SUM(D17)</f>
        <v>0</v>
      </c>
    </row>
    <row r="17" spans="2:4" ht="30" x14ac:dyDescent="0.3">
      <c r="B17" s="28" t="s">
        <v>80</v>
      </c>
      <c r="C17" s="37"/>
      <c r="D17" s="26">
        <f>C17</f>
        <v>0</v>
      </c>
    </row>
    <row r="18" spans="2:4" ht="15" x14ac:dyDescent="0.3">
      <c r="B18" s="25" t="s">
        <v>85</v>
      </c>
      <c r="C18" s="35"/>
      <c r="D18" s="27">
        <f>SUM(D19:D22)</f>
        <v>0</v>
      </c>
    </row>
    <row r="19" spans="2:4" ht="15" x14ac:dyDescent="0.3">
      <c r="B19" s="28" t="s">
        <v>81</v>
      </c>
      <c r="C19" s="37"/>
      <c r="D19" s="26">
        <f>C19</f>
        <v>0</v>
      </c>
    </row>
    <row r="20" spans="2:4" ht="30" x14ac:dyDescent="0.3">
      <c r="B20" s="28" t="s">
        <v>82</v>
      </c>
      <c r="C20" s="37"/>
      <c r="D20" s="26">
        <f t="shared" ref="D20:D22" si="1">C20</f>
        <v>0</v>
      </c>
    </row>
    <row r="21" spans="2:4" ht="28.8" x14ac:dyDescent="0.3">
      <c r="B21" s="33" t="s">
        <v>83</v>
      </c>
      <c r="C21" s="37"/>
      <c r="D21" s="26">
        <f t="shared" si="1"/>
        <v>0</v>
      </c>
    </row>
    <row r="22" spans="2:4" ht="28.8" x14ac:dyDescent="0.3">
      <c r="B22" s="33" t="s">
        <v>84</v>
      </c>
      <c r="C22" s="37"/>
      <c r="D22" s="26">
        <f t="shared" si="1"/>
        <v>0</v>
      </c>
    </row>
    <row r="23" spans="2:4" ht="43.2" x14ac:dyDescent="0.3">
      <c r="B23" s="34" t="s">
        <v>102</v>
      </c>
      <c r="C23" s="35"/>
      <c r="D23" s="27">
        <f>SUM(D24:D28)</f>
        <v>0</v>
      </c>
    </row>
    <row r="24" spans="2:4" x14ac:dyDescent="0.3">
      <c r="B24" s="33" t="s">
        <v>86</v>
      </c>
      <c r="C24" s="37"/>
      <c r="D24" s="26">
        <f>C24</f>
        <v>0</v>
      </c>
    </row>
    <row r="25" spans="2:4" x14ac:dyDescent="0.3">
      <c r="B25" s="33" t="s">
        <v>87</v>
      </c>
      <c r="C25" s="37"/>
      <c r="D25" s="26">
        <f t="shared" ref="D25:D28" si="2">C25</f>
        <v>0</v>
      </c>
    </row>
    <row r="26" spans="2:4" x14ac:dyDescent="0.3">
      <c r="B26" s="33" t="s">
        <v>88</v>
      </c>
      <c r="C26" s="37"/>
      <c r="D26" s="26">
        <f t="shared" si="2"/>
        <v>0</v>
      </c>
    </row>
    <row r="27" spans="2:4" x14ac:dyDescent="0.3">
      <c r="B27" s="33" t="s">
        <v>89</v>
      </c>
      <c r="C27" s="37"/>
      <c r="D27" s="26">
        <f t="shared" si="2"/>
        <v>0</v>
      </c>
    </row>
    <row r="28" spans="2:4" x14ac:dyDescent="0.3">
      <c r="B28" s="33" t="s">
        <v>90</v>
      </c>
      <c r="C28" s="37"/>
      <c r="D28" s="26">
        <f t="shared" si="2"/>
        <v>0</v>
      </c>
    </row>
    <row r="29" spans="2:4" x14ac:dyDescent="0.3">
      <c r="B29" s="34" t="s">
        <v>100</v>
      </c>
      <c r="C29" s="35"/>
      <c r="D29" s="27">
        <f>SUM(D30)</f>
        <v>0</v>
      </c>
    </row>
    <row r="30" spans="2:4" x14ac:dyDescent="0.3">
      <c r="B30" s="36" t="s">
        <v>91</v>
      </c>
      <c r="C30" s="37"/>
      <c r="D30" s="35">
        <f>C30</f>
        <v>0</v>
      </c>
    </row>
    <row r="31" spans="2:4" x14ac:dyDescent="0.3">
      <c r="B31" s="34" t="s">
        <v>96</v>
      </c>
      <c r="C31" s="35"/>
      <c r="D31" s="27">
        <f>SUM(D32)</f>
        <v>0</v>
      </c>
    </row>
    <row r="32" spans="2:4" x14ac:dyDescent="0.3">
      <c r="B32" s="33" t="s">
        <v>92</v>
      </c>
      <c r="C32" s="37"/>
      <c r="D32" s="26">
        <f>C32</f>
        <v>0</v>
      </c>
    </row>
    <row r="33" spans="2:4" x14ac:dyDescent="0.3">
      <c r="B33" s="34" t="s">
        <v>98</v>
      </c>
      <c r="C33" s="35"/>
      <c r="D33" s="27">
        <f>SUM(D34)</f>
        <v>0</v>
      </c>
    </row>
    <row r="34" spans="2:4" x14ac:dyDescent="0.3">
      <c r="B34" s="33" t="s">
        <v>91</v>
      </c>
      <c r="C34" s="37"/>
      <c r="D34" s="26">
        <f>C34</f>
        <v>0</v>
      </c>
    </row>
    <row r="35" spans="2:4" ht="15" customHeight="1" x14ac:dyDescent="0.3">
      <c r="B35" s="25" t="s">
        <v>97</v>
      </c>
      <c r="C35" s="35"/>
      <c r="D35" s="27">
        <f>SUM(D36:D38)</f>
        <v>0</v>
      </c>
    </row>
    <row r="36" spans="2:4" ht="15" customHeight="1" x14ac:dyDescent="0.3">
      <c r="B36" s="28" t="s">
        <v>93</v>
      </c>
      <c r="C36" s="37"/>
      <c r="D36" s="26">
        <f>C36</f>
        <v>0</v>
      </c>
    </row>
    <row r="37" spans="2:4" ht="15" x14ac:dyDescent="0.3">
      <c r="B37" s="28" t="s">
        <v>94</v>
      </c>
      <c r="C37" s="37"/>
      <c r="D37" s="26">
        <f t="shared" ref="D37:D38" si="3">C37</f>
        <v>0</v>
      </c>
    </row>
    <row r="38" spans="2:4" ht="15" x14ac:dyDescent="0.3">
      <c r="B38" s="28" t="s">
        <v>95</v>
      </c>
      <c r="C38" s="37"/>
      <c r="D38" s="26">
        <f t="shared" si="3"/>
        <v>0</v>
      </c>
    </row>
    <row r="39" spans="2:4" ht="15" x14ac:dyDescent="0.3">
      <c r="B39" s="25" t="s">
        <v>99</v>
      </c>
      <c r="C39" s="35"/>
      <c r="D39" s="27">
        <f>SUM(D40)</f>
        <v>0</v>
      </c>
    </row>
    <row r="40" spans="2:4" ht="15" x14ac:dyDescent="0.3">
      <c r="B40" s="28" t="s">
        <v>92</v>
      </c>
      <c r="C40" s="37"/>
      <c r="D40" s="26">
        <f>C40</f>
        <v>0</v>
      </c>
    </row>
    <row r="41" spans="2:4" ht="15" x14ac:dyDescent="0.3">
      <c r="B41" s="25" t="s">
        <v>101</v>
      </c>
      <c r="C41" s="35"/>
      <c r="D41" s="27">
        <f>SUM(D42:D44)</f>
        <v>0</v>
      </c>
    </row>
    <row r="42" spans="2:4" ht="15" x14ac:dyDescent="0.3">
      <c r="B42" s="28" t="s">
        <v>93</v>
      </c>
      <c r="C42" s="37"/>
      <c r="D42" s="26">
        <f>C42</f>
        <v>0</v>
      </c>
    </row>
    <row r="43" spans="2:4" ht="15" x14ac:dyDescent="0.3">
      <c r="B43" s="28" t="s">
        <v>94</v>
      </c>
      <c r="C43" s="37"/>
      <c r="D43" s="26">
        <f t="shared" ref="D43:D44" si="4">C43</f>
        <v>0</v>
      </c>
    </row>
    <row r="44" spans="2:4" ht="15" x14ac:dyDescent="0.3">
      <c r="B44" s="28" t="s">
        <v>95</v>
      </c>
      <c r="C44" s="37"/>
      <c r="D44" s="26">
        <f t="shared" si="4"/>
        <v>0</v>
      </c>
    </row>
    <row r="45" spans="2:4" x14ac:dyDescent="0.3">
      <c r="B45" s="34" t="s">
        <v>110</v>
      </c>
      <c r="C45" s="35"/>
      <c r="D45" s="27">
        <f>SUM(D46)</f>
        <v>0</v>
      </c>
    </row>
    <row r="46" spans="2:4" ht="28.8" x14ac:dyDescent="0.3">
      <c r="B46" s="36" t="s">
        <v>65</v>
      </c>
      <c r="C46" s="37"/>
      <c r="D46" s="26">
        <f>C46</f>
        <v>0</v>
      </c>
    </row>
    <row r="47" spans="2:4" x14ac:dyDescent="0.3">
      <c r="B47" s="34" t="s">
        <v>111</v>
      </c>
      <c r="C47" s="35"/>
      <c r="D47" s="27">
        <f>SUM(D48)</f>
        <v>0</v>
      </c>
    </row>
    <row r="48" spans="2:4" x14ac:dyDescent="0.3">
      <c r="B48" s="33" t="s">
        <v>67</v>
      </c>
      <c r="C48" s="37"/>
      <c r="D48" s="26">
        <f>C48</f>
        <v>0</v>
      </c>
    </row>
    <row r="49" spans="2:4" x14ac:dyDescent="0.3">
      <c r="B49" s="34" t="s">
        <v>112</v>
      </c>
      <c r="C49" s="35"/>
      <c r="D49" s="27">
        <f>SUM(D50)</f>
        <v>0</v>
      </c>
    </row>
    <row r="50" spans="2:4" x14ac:dyDescent="0.3">
      <c r="B50" s="36" t="s">
        <v>61</v>
      </c>
      <c r="C50" s="37"/>
      <c r="D50" s="26">
        <f>C50</f>
        <v>0</v>
      </c>
    </row>
    <row r="51" spans="2:4" ht="28.8" x14ac:dyDescent="0.3">
      <c r="B51" s="38" t="s">
        <v>113</v>
      </c>
      <c r="C51" s="35"/>
      <c r="D51" s="27">
        <f>SUM(D52:D57)</f>
        <v>0</v>
      </c>
    </row>
    <row r="52" spans="2:4" ht="43.2" x14ac:dyDescent="0.3">
      <c r="B52" s="36" t="s">
        <v>46</v>
      </c>
      <c r="C52" s="37"/>
      <c r="D52" s="26">
        <f>C52</f>
        <v>0</v>
      </c>
    </row>
    <row r="53" spans="2:4" ht="86.4" x14ac:dyDescent="0.3">
      <c r="B53" s="39" t="s">
        <v>107</v>
      </c>
      <c r="C53" s="37"/>
      <c r="D53" s="26">
        <f t="shared" ref="D53:D57" si="5">C53</f>
        <v>0</v>
      </c>
    </row>
    <row r="54" spans="2:4" ht="72" x14ac:dyDescent="0.3">
      <c r="B54" s="36" t="s">
        <v>108</v>
      </c>
      <c r="C54" s="37"/>
      <c r="D54" s="26">
        <f t="shared" si="5"/>
        <v>0</v>
      </c>
    </row>
    <row r="55" spans="2:4" ht="72" x14ac:dyDescent="0.3">
      <c r="B55" s="40" t="s">
        <v>105</v>
      </c>
      <c r="C55" s="37"/>
      <c r="D55" s="26">
        <f t="shared" si="5"/>
        <v>0</v>
      </c>
    </row>
    <row r="56" spans="2:4" x14ac:dyDescent="0.3">
      <c r="B56" s="40" t="s">
        <v>104</v>
      </c>
      <c r="C56" s="37"/>
      <c r="D56" s="26">
        <f t="shared" si="5"/>
        <v>0</v>
      </c>
    </row>
    <row r="57" spans="2:4" ht="86.4" x14ac:dyDescent="0.3">
      <c r="B57" s="41" t="s">
        <v>106</v>
      </c>
      <c r="C57" s="37"/>
      <c r="D57" s="26">
        <f t="shared" si="5"/>
        <v>0</v>
      </c>
    </row>
    <row r="58" spans="2:4" x14ac:dyDescent="0.3">
      <c r="B58" s="34" t="s">
        <v>114</v>
      </c>
      <c r="C58" s="35"/>
      <c r="D58" s="27">
        <f>SUM(D59)</f>
        <v>0</v>
      </c>
    </row>
    <row r="59" spans="2:4" ht="28.8" x14ac:dyDescent="0.3">
      <c r="B59" s="36" t="s">
        <v>62</v>
      </c>
      <c r="C59" s="37"/>
      <c r="D59" s="27">
        <f>C59</f>
        <v>0</v>
      </c>
    </row>
    <row r="60" spans="2:4" x14ac:dyDescent="0.3">
      <c r="B60" s="34" t="s">
        <v>115</v>
      </c>
      <c r="C60" s="35"/>
      <c r="D60" s="27">
        <f>SUM(D61:D62)</f>
        <v>0</v>
      </c>
    </row>
    <row r="61" spans="2:4" ht="28.8" x14ac:dyDescent="0.3">
      <c r="B61" s="36" t="s">
        <v>63</v>
      </c>
      <c r="C61" s="37"/>
      <c r="D61" s="26">
        <f>C61</f>
        <v>0</v>
      </c>
    </row>
    <row r="62" spans="2:4" x14ac:dyDescent="0.3">
      <c r="B62" s="36" t="s">
        <v>64</v>
      </c>
      <c r="C62" s="37"/>
      <c r="D62" s="26">
        <f>C62</f>
        <v>0</v>
      </c>
    </row>
    <row r="63" spans="2:4" x14ac:dyDescent="0.3">
      <c r="B63" s="34" t="s">
        <v>116</v>
      </c>
      <c r="C63" s="35"/>
      <c r="D63" s="27">
        <f>SUM(D64)</f>
        <v>0</v>
      </c>
    </row>
    <row r="64" spans="2:4" x14ac:dyDescent="0.3">
      <c r="B64" s="36" t="s">
        <v>67</v>
      </c>
      <c r="C64" s="37"/>
      <c r="D64" s="26">
        <f>C64</f>
        <v>0</v>
      </c>
    </row>
    <row r="65" spans="2:4" x14ac:dyDescent="0.3">
      <c r="B65" s="42" t="s">
        <v>51</v>
      </c>
      <c r="C65" s="63"/>
      <c r="D65" s="43">
        <f>D6+D8+D10+D12+D16+D18+D23+D29+D31+D33+D35+D39+D41+D45+D47+D49+D51+D58+D60+D63</f>
        <v>0</v>
      </c>
    </row>
    <row r="66" spans="2:4" x14ac:dyDescent="0.3">
      <c r="B66" s="42" t="s">
        <v>68</v>
      </c>
      <c r="C66" s="63"/>
      <c r="D66" s="43">
        <f>D65*0.15</f>
        <v>0</v>
      </c>
    </row>
    <row r="67" spans="2:4" x14ac:dyDescent="0.3">
      <c r="B67" s="42" t="s">
        <v>53</v>
      </c>
      <c r="C67" s="63"/>
      <c r="D67" s="43">
        <f>D65+D66</f>
        <v>0</v>
      </c>
    </row>
    <row r="68" spans="2:4" x14ac:dyDescent="0.3">
      <c r="B68" s="44"/>
      <c r="C68" s="64"/>
      <c r="D68" s="45"/>
    </row>
    <row r="69" spans="2:4" x14ac:dyDescent="0.3">
      <c r="B69" s="34" t="s">
        <v>117</v>
      </c>
      <c r="C69" s="35"/>
      <c r="D69" s="27">
        <f>SUM(D70:D74)</f>
        <v>0</v>
      </c>
    </row>
    <row r="70" spans="2:4" x14ac:dyDescent="0.3">
      <c r="B70" s="36" t="s">
        <v>66</v>
      </c>
      <c r="C70" s="37"/>
      <c r="D70" s="26">
        <f>C70</f>
        <v>0</v>
      </c>
    </row>
    <row r="71" spans="2:4" ht="28.8" x14ac:dyDescent="0.3">
      <c r="B71" s="36" t="s">
        <v>119</v>
      </c>
      <c r="C71" s="37"/>
      <c r="D71" s="26">
        <f t="shared" ref="D71:D74" si="6">C71</f>
        <v>0</v>
      </c>
    </row>
    <row r="72" spans="2:4" ht="28.8" x14ac:dyDescent="0.3">
      <c r="B72" s="36" t="s">
        <v>48</v>
      </c>
      <c r="C72" s="37"/>
      <c r="D72" s="26">
        <f t="shared" si="6"/>
        <v>0</v>
      </c>
    </row>
    <row r="73" spans="2:4" x14ac:dyDescent="0.3">
      <c r="B73" s="33" t="s">
        <v>109</v>
      </c>
      <c r="C73" s="37"/>
      <c r="D73" s="26">
        <f t="shared" si="6"/>
        <v>0</v>
      </c>
    </row>
    <row r="74" spans="2:4" x14ac:dyDescent="0.3">
      <c r="B74" s="33" t="s">
        <v>47</v>
      </c>
      <c r="C74" s="37"/>
      <c r="D74" s="26">
        <f t="shared" si="6"/>
        <v>0</v>
      </c>
    </row>
    <row r="75" spans="2:4" x14ac:dyDescent="0.3">
      <c r="B75" s="42" t="s">
        <v>51</v>
      </c>
      <c r="C75" s="63"/>
      <c r="D75" s="43">
        <f>SUM(D69)</f>
        <v>0</v>
      </c>
    </row>
    <row r="76" spans="2:4" x14ac:dyDescent="0.3">
      <c r="B76" s="42" t="s">
        <v>50</v>
      </c>
      <c r="C76" s="63"/>
      <c r="D76" s="43">
        <f>D75*0.21</f>
        <v>0</v>
      </c>
    </row>
    <row r="77" spans="2:4" x14ac:dyDescent="0.3">
      <c r="B77" s="18" t="s">
        <v>60</v>
      </c>
      <c r="C77" s="63"/>
      <c r="D77" s="43">
        <f>D75+D76</f>
        <v>0</v>
      </c>
    </row>
    <row r="78" spans="2:4" ht="15" thickBot="1" x14ac:dyDescent="0.35">
      <c r="B78" s="6"/>
      <c r="C78" s="65"/>
      <c r="D78" s="7"/>
    </row>
    <row r="79" spans="2:4" ht="15" thickBot="1" x14ac:dyDescent="0.35">
      <c r="B79" s="4" t="s">
        <v>138</v>
      </c>
      <c r="C79" s="66"/>
      <c r="D79" s="5">
        <f>D67+D77</f>
        <v>0</v>
      </c>
    </row>
    <row r="81" spans="2:2" x14ac:dyDescent="0.3">
      <c r="B81" t="s">
        <v>10</v>
      </c>
    </row>
    <row r="82" spans="2:2" x14ac:dyDescent="0.3">
      <c r="B82" t="s">
        <v>7</v>
      </c>
    </row>
    <row r="83" spans="2:2" x14ac:dyDescent="0.3">
      <c r="B83" t="s">
        <v>8</v>
      </c>
    </row>
    <row r="84" spans="2:2" x14ac:dyDescent="0.3">
      <c r="B84" t="s">
        <v>9</v>
      </c>
    </row>
    <row r="86" spans="2:2" x14ac:dyDescent="0.3">
      <c r="B86" s="23" t="s">
        <v>121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 - výkaz výměr</vt:lpstr>
      <vt:lpstr>kovové prvky</vt:lpstr>
      <vt:lpstr> kamenné prvky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Káňová Iva</dc:creator>
  <cp:lastModifiedBy>jkrehacek</cp:lastModifiedBy>
  <cp:lastPrinted>2021-02-25T14:27:34Z</cp:lastPrinted>
  <dcterms:created xsi:type="dcterms:W3CDTF">2020-02-17T07:59:26Z</dcterms:created>
  <dcterms:modified xsi:type="dcterms:W3CDTF">2021-03-05T11:03:17Z</dcterms:modified>
</cp:coreProperties>
</file>